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5" r:id="rId1"/>
  </sheets>
  <calcPr calcId="162913"/>
  <fileRecoveryPr autoRecover="0"/>
</workbook>
</file>

<file path=xl/calcChain.xml><?xml version="1.0" encoding="utf-8"?>
<calcChain xmlns="http://schemas.openxmlformats.org/spreadsheetml/2006/main">
  <c r="I38" i="5" l="1"/>
  <c r="F38" i="5"/>
  <c r="I37" i="5"/>
  <c r="H37" i="5"/>
  <c r="G37" i="5"/>
  <c r="F37" i="5"/>
  <c r="E37" i="5"/>
  <c r="D37" i="5"/>
  <c r="I35" i="5"/>
  <c r="F35" i="5"/>
  <c r="I34" i="5"/>
  <c r="F34" i="5"/>
  <c r="I33" i="5"/>
  <c r="F33" i="5"/>
  <c r="I32" i="5"/>
  <c r="F32" i="5"/>
  <c r="I31" i="5"/>
  <c r="H31" i="5"/>
  <c r="G31" i="5"/>
  <c r="F31" i="5"/>
  <c r="E31" i="5"/>
  <c r="D31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H21" i="5"/>
  <c r="G21" i="5"/>
  <c r="F21" i="5"/>
  <c r="E21" i="5"/>
  <c r="D21" i="5"/>
  <c r="H16" i="5"/>
  <c r="G16" i="5"/>
  <c r="E16" i="5"/>
  <c r="D16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5" i="5"/>
  <c r="I16" i="5" s="1"/>
  <c r="F5" i="5"/>
  <c r="F16" i="5" s="1"/>
  <c r="D39" i="5" l="1"/>
  <c r="F39" i="5"/>
  <c r="H39" i="5"/>
  <c r="E39" i="5"/>
  <c r="G39" i="5"/>
  <c r="I39" i="5"/>
</calcChain>
</file>

<file path=xl/sharedStrings.xml><?xml version="1.0" encoding="utf-8"?>
<sst xmlns="http://schemas.openxmlformats.org/spreadsheetml/2006/main" count="96" uniqueCount="48">
  <si>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</si>
  <si>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</si>
  <si>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</si>
  <si>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</si>
  <si>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</si>
  <si>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</si>
  <si>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</si>
  <si>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</si>
  <si>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</si>
  <si>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</si>
  <si>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</si>
  <si>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</si>
  <si>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</si>
  <si>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</si>
  <si>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</si>
  <si>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</si>
  <si>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</si>
  <si>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</si>
  <si>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</si>
  <si>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</si>
  <si>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</si>
  <si>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</si>
  <si>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</si>
  <si>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</si>
  <si>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</si>
  <si>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</si>
  <si>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</si>
  <si>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</si>
  <si>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</si>
  <si>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</si>
  <si>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</si>
  <si>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</si>
  <si>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</si>
  <si>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</si>
  <si>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</si>
  <si>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</si>
  <si>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</si>
  <si>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</si>
  <si>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</si>
  <si>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</si>
  <si>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</si>
  <si>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</si>
  <si>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</si>
  <si>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</si>
  <si>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</si>
  <si>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</si>
  <si>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ROMITA, GTO.
ESTADO ANALÍTICO DE INGRESOS
DEL 1 DE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</si>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</sst>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12" fillId="0" borderId="0" xfId="10" applyFont="1"/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3" fillId="2" borderId="8" xfId="8" applyFont="1" applyFill="1" applyBorder="1" applyAlignment="1" applyProtection="1">
      <alignment horizontal="center" vertical="center" wrapText="1"/>
      <protection locked="0"/>
    </xf>
    <xf numFmtId="0" fontId="13" fillId="2" borderId="9" xfId="8" applyFont="1" applyFill="1" applyBorder="1" applyAlignment="1" applyProtection="1">
      <alignment horizontal="center" vertical="center" wrapText="1"/>
      <protection locked="0"/>
    </xf>
    <xf numFmtId="0" fontId="13" fillId="2" borderId="10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44</xdr:row>
      <xdr:rowOff>295276</xdr:rowOff>
    </xdr:from>
    <xdr:to>
      <xdr:col>7</xdr:col>
      <xdr:colOff>847725</xdr:colOff>
      <xdr:row>48</xdr:row>
      <xdr:rowOff>9526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020051"/>
          <a:ext cx="816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57150</xdr:rowOff>
    </xdr:from>
    <xdr:to>
      <xdr:col>2</xdr:col>
      <xdr:colOff>771525</xdr:colOff>
      <xdr:row>0</xdr:row>
      <xdr:rowOff>661451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57150"/>
          <a:ext cx="733425" cy="60430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0</xdr:row>
      <xdr:rowOff>28575</xdr:rowOff>
    </xdr:from>
    <xdr:to>
      <xdr:col>8</xdr:col>
      <xdr:colOff>954861</xdr:colOff>
      <xdr:row>0</xdr:row>
      <xdr:rowOff>668710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48775" y="28575"/>
          <a:ext cx="859611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workbookViewId="0">
      <selection activeCell="J3" sqref="J3"/>
    </sheetView>
  </sheetViews>
  <sheetFormatPr baseColWidth="10" defaultColWidth="12" defaultRowHeight="11.25" x14ac:dyDescent="0.2"/>
  <cols>
    <col min="1" max="1" width="3.6640625" style="2" customWidth="1"/>
    <col min="2" max="2" width="1.83203125" style="2" customWidth="1"/>
    <col min="3" max="3" width="65.164062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16384" width="12" style="2"/>
  </cols>
  <sheetData>
    <row r="1" spans="2:10" s="3" customFormat="1" ht="58.5" customHeight="1" x14ac:dyDescent="0.2">
      <c r="B1" s="62" t="s">
        <v>46</v>
      </c>
      <c r="C1" s="63"/>
      <c r="D1" s="63"/>
      <c r="E1" s="63"/>
      <c r="F1" s="63"/>
      <c r="G1" s="63"/>
      <c r="H1" s="63"/>
      <c r="I1" s="64"/>
    </row>
    <row r="2" spans="2:10" s="3" customFormat="1" x14ac:dyDescent="0.2">
      <c r="B2" s="48" t="s">
        <v>14</v>
      </c>
      <c r="C2" s="49"/>
      <c r="D2" s="47" t="s">
        <v>22</v>
      </c>
      <c r="E2" s="47"/>
      <c r="F2" s="47"/>
      <c r="G2" s="47"/>
      <c r="H2" s="47"/>
      <c r="I2" s="54" t="s">
        <v>19</v>
      </c>
    </row>
    <row r="3" spans="2:10" s="1" customFormat="1" ht="24.95" customHeight="1" x14ac:dyDescent="0.2">
      <c r="B3" s="50"/>
      <c r="C3" s="51"/>
      <c r="D3" s="4" t="s">
        <v>15</v>
      </c>
      <c r="E3" s="5" t="s">
        <v>20</v>
      </c>
      <c r="F3" s="5" t="s">
        <v>16</v>
      </c>
      <c r="G3" s="5" t="s">
        <v>17</v>
      </c>
      <c r="H3" s="6" t="s">
        <v>18</v>
      </c>
      <c r="I3" s="55"/>
    </row>
    <row r="4" spans="2:10" s="1" customFormat="1" x14ac:dyDescent="0.2">
      <c r="B4" s="52"/>
      <c r="C4" s="53"/>
      <c r="D4" s="7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pans="2:10" x14ac:dyDescent="0.2">
      <c r="B5" s="33"/>
      <c r="C5" s="41" t="s">
        <v>0</v>
      </c>
      <c r="D5" s="21">
        <v>11749912</v>
      </c>
      <c r="E5" s="21">
        <v>903457.7</v>
      </c>
      <c r="F5" s="21">
        <f>D5+E5</f>
        <v>12653369.699999999</v>
      </c>
      <c r="G5" s="21">
        <v>11345637.42</v>
      </c>
      <c r="H5" s="21">
        <v>11345637.42</v>
      </c>
      <c r="I5" s="21">
        <f>H5-D5</f>
        <v>-404274.58000000007</v>
      </c>
      <c r="J5" s="43" t="s">
        <v>34</v>
      </c>
    </row>
    <row r="6" spans="2:10" x14ac:dyDescent="0.2">
      <c r="B6" s="34"/>
      <c r="C6" s="42" t="s">
        <v>1</v>
      </c>
      <c r="D6" s="22">
        <v>0</v>
      </c>
      <c r="E6" s="22">
        <v>0</v>
      </c>
      <c r="F6" s="22">
        <f t="shared" ref="F6:F14" si="0">D6+E6</f>
        <v>0</v>
      </c>
      <c r="G6" s="22">
        <v>0</v>
      </c>
      <c r="H6" s="22">
        <v>0</v>
      </c>
      <c r="I6" s="22">
        <f t="shared" ref="I6:I14" si="1">H6-D6</f>
        <v>0</v>
      </c>
      <c r="J6" s="43" t="s">
        <v>44</v>
      </c>
    </row>
    <row r="7" spans="2:10" x14ac:dyDescent="0.2">
      <c r="B7" s="33"/>
      <c r="C7" s="41" t="s">
        <v>2</v>
      </c>
      <c r="D7" s="22">
        <v>0</v>
      </c>
      <c r="E7" s="22">
        <v>0</v>
      </c>
      <c r="F7" s="22">
        <f t="shared" si="0"/>
        <v>0</v>
      </c>
      <c r="G7" s="22">
        <v>0</v>
      </c>
      <c r="H7" s="22">
        <v>0</v>
      </c>
      <c r="I7" s="22">
        <f t="shared" si="1"/>
        <v>0</v>
      </c>
      <c r="J7" s="43" t="s">
        <v>35</v>
      </c>
    </row>
    <row r="8" spans="2:10" x14ac:dyDescent="0.2">
      <c r="B8" s="33"/>
      <c r="C8" s="41" t="s">
        <v>3</v>
      </c>
      <c r="D8" s="22">
        <v>8432456</v>
      </c>
      <c r="E8" s="22">
        <v>0</v>
      </c>
      <c r="F8" s="22">
        <f t="shared" si="0"/>
        <v>8432456</v>
      </c>
      <c r="G8" s="22">
        <v>3951888.29</v>
      </c>
      <c r="H8" s="22">
        <v>3951888.29</v>
      </c>
      <c r="I8" s="22">
        <f t="shared" si="1"/>
        <v>-4480567.71</v>
      </c>
      <c r="J8" s="43" t="s">
        <v>36</v>
      </c>
    </row>
    <row r="9" spans="2:10" x14ac:dyDescent="0.2">
      <c r="B9" s="33"/>
      <c r="C9" s="41" t="s">
        <v>4</v>
      </c>
      <c r="D9" s="22">
        <v>9000</v>
      </c>
      <c r="E9" s="22">
        <v>10902622</v>
      </c>
      <c r="F9" s="22">
        <f t="shared" si="0"/>
        <v>10911622</v>
      </c>
      <c r="G9" s="22">
        <v>8799710.8100000005</v>
      </c>
      <c r="H9" s="22">
        <v>8799710.8100000005</v>
      </c>
      <c r="I9" s="22">
        <f t="shared" si="1"/>
        <v>8790710.8100000005</v>
      </c>
      <c r="J9" s="43" t="s">
        <v>37</v>
      </c>
    </row>
    <row r="10" spans="2:10" x14ac:dyDescent="0.2">
      <c r="B10" s="34"/>
      <c r="C10" s="42" t="s">
        <v>5</v>
      </c>
      <c r="D10" s="22">
        <v>1078688</v>
      </c>
      <c r="E10" s="22">
        <v>2200000</v>
      </c>
      <c r="F10" s="22">
        <f t="shared" si="0"/>
        <v>3278688</v>
      </c>
      <c r="G10" s="22">
        <v>1749593.18</v>
      </c>
      <c r="H10" s="22">
        <v>1749593.18</v>
      </c>
      <c r="I10" s="22">
        <f t="shared" si="1"/>
        <v>670905.17999999993</v>
      </c>
      <c r="J10" s="43" t="s">
        <v>38</v>
      </c>
    </row>
    <row r="11" spans="2:10" x14ac:dyDescent="0.2">
      <c r="B11" s="38"/>
      <c r="C11" s="41" t="s">
        <v>24</v>
      </c>
      <c r="D11" s="22">
        <v>0</v>
      </c>
      <c r="E11" s="22">
        <v>0</v>
      </c>
      <c r="F11" s="22">
        <f t="shared" si="0"/>
        <v>0</v>
      </c>
      <c r="G11" s="22">
        <v>0</v>
      </c>
      <c r="H11" s="22">
        <v>0</v>
      </c>
      <c r="I11" s="22">
        <f t="shared" si="1"/>
        <v>0</v>
      </c>
      <c r="J11" s="43" t="s">
        <v>39</v>
      </c>
    </row>
    <row r="12" spans="2:10" ht="22.5" x14ac:dyDescent="0.2">
      <c r="B12" s="38"/>
      <c r="C12" s="41" t="s">
        <v>25</v>
      </c>
      <c r="D12" s="22">
        <v>172628667.66</v>
      </c>
      <c r="E12" s="22">
        <v>20536082.16</v>
      </c>
      <c r="F12" s="22">
        <f t="shared" si="0"/>
        <v>193164749.81999999</v>
      </c>
      <c r="G12" s="22">
        <v>145408914.33000001</v>
      </c>
      <c r="H12" s="22">
        <v>145408914.33000001</v>
      </c>
      <c r="I12" s="22">
        <f t="shared" si="1"/>
        <v>-27219753.329999983</v>
      </c>
      <c r="J12" s="43" t="s">
        <v>40</v>
      </c>
    </row>
    <row r="13" spans="2:10" ht="22.5" x14ac:dyDescent="0.2">
      <c r="B13" s="38"/>
      <c r="C13" s="41" t="s">
        <v>26</v>
      </c>
      <c r="D13" s="22">
        <v>0</v>
      </c>
      <c r="E13" s="22">
        <v>0</v>
      </c>
      <c r="F13" s="22">
        <f t="shared" si="0"/>
        <v>0</v>
      </c>
      <c r="G13" s="22">
        <v>0</v>
      </c>
      <c r="H13" s="22">
        <v>0</v>
      </c>
      <c r="I13" s="22">
        <f t="shared" si="1"/>
        <v>0</v>
      </c>
      <c r="J13" s="43" t="s">
        <v>41</v>
      </c>
    </row>
    <row r="14" spans="2:10" x14ac:dyDescent="0.2">
      <c r="B14" s="33"/>
      <c r="C14" s="41" t="s">
        <v>6</v>
      </c>
      <c r="D14" s="22">
        <v>0</v>
      </c>
      <c r="E14" s="22">
        <v>23594841.899999999</v>
      </c>
      <c r="F14" s="22">
        <f t="shared" si="0"/>
        <v>23594841.899999999</v>
      </c>
      <c r="G14" s="22">
        <v>0</v>
      </c>
      <c r="H14" s="22">
        <v>0</v>
      </c>
      <c r="I14" s="22">
        <f t="shared" si="1"/>
        <v>0</v>
      </c>
      <c r="J14" s="43" t="s">
        <v>42</v>
      </c>
    </row>
    <row r="15" spans="2:10" x14ac:dyDescent="0.2">
      <c r="B15" s="33"/>
      <c r="D15" s="13"/>
      <c r="E15" s="13"/>
      <c r="F15" s="13"/>
      <c r="G15" s="13"/>
      <c r="H15" s="13"/>
      <c r="I15" s="13"/>
      <c r="J15" s="43" t="s">
        <v>43</v>
      </c>
    </row>
    <row r="16" spans="2:10" x14ac:dyDescent="0.2">
      <c r="B16" s="9"/>
      <c r="C16" s="10" t="s">
        <v>13</v>
      </c>
      <c r="D16" s="23">
        <f>SUM(D5:D14)</f>
        <v>193898723.66</v>
      </c>
      <c r="E16" s="23">
        <f t="shared" ref="E16:I16" si="2">SUM(E5:E14)</f>
        <v>58137003.759999998</v>
      </c>
      <c r="F16" s="23">
        <f t="shared" si="2"/>
        <v>252035727.41999999</v>
      </c>
      <c r="G16" s="23">
        <f t="shared" si="2"/>
        <v>171255744.03000003</v>
      </c>
      <c r="H16" s="11">
        <f t="shared" si="2"/>
        <v>171255744.03000003</v>
      </c>
      <c r="I16" s="12">
        <f t="shared" si="2"/>
        <v>-22642979.629999984</v>
      </c>
      <c r="J16" s="43" t="s">
        <v>43</v>
      </c>
    </row>
    <row r="17" spans="2:10" x14ac:dyDescent="0.2">
      <c r="B17" s="35"/>
      <c r="C17" s="29"/>
      <c r="D17" s="30"/>
      <c r="E17" s="30"/>
      <c r="F17" s="36"/>
      <c r="G17" s="31" t="s">
        <v>21</v>
      </c>
      <c r="H17" s="37"/>
      <c r="I17" s="27"/>
      <c r="J17" s="43" t="s">
        <v>43</v>
      </c>
    </row>
    <row r="18" spans="2:10" x14ac:dyDescent="0.2">
      <c r="B18" s="56" t="s">
        <v>23</v>
      </c>
      <c r="C18" s="57"/>
      <c r="D18" s="47" t="s">
        <v>22</v>
      </c>
      <c r="E18" s="47"/>
      <c r="F18" s="47"/>
      <c r="G18" s="47"/>
      <c r="H18" s="47"/>
      <c r="I18" s="54" t="s">
        <v>19</v>
      </c>
      <c r="J18" s="43" t="s">
        <v>43</v>
      </c>
    </row>
    <row r="19" spans="2:10" ht="22.5" x14ac:dyDescent="0.2">
      <c r="B19" s="58"/>
      <c r="C19" s="59"/>
      <c r="D19" s="4" t="s">
        <v>15</v>
      </c>
      <c r="E19" s="5" t="s">
        <v>20</v>
      </c>
      <c r="F19" s="5" t="s">
        <v>16</v>
      </c>
      <c r="G19" s="5" t="s">
        <v>17</v>
      </c>
      <c r="H19" s="6" t="s">
        <v>18</v>
      </c>
      <c r="I19" s="55"/>
      <c r="J19" s="43" t="s">
        <v>43</v>
      </c>
    </row>
    <row r="20" spans="2:10" x14ac:dyDescent="0.2">
      <c r="B20" s="60"/>
      <c r="C20" s="61"/>
      <c r="D20" s="7" t="s">
        <v>7</v>
      </c>
      <c r="E20" s="8" t="s">
        <v>8</v>
      </c>
      <c r="F20" s="8" t="s">
        <v>9</v>
      </c>
      <c r="G20" s="8" t="s">
        <v>10</v>
      </c>
      <c r="H20" s="8" t="s">
        <v>11</v>
      </c>
      <c r="I20" s="8" t="s">
        <v>12</v>
      </c>
      <c r="J20" s="43" t="s">
        <v>43</v>
      </c>
    </row>
    <row r="21" spans="2:10" x14ac:dyDescent="0.2">
      <c r="B21" s="39" t="s">
        <v>27</v>
      </c>
      <c r="C21" s="15"/>
      <c r="D21" s="24">
        <f t="shared" ref="D21:I21" si="3">SUM(D22+D23+D24+D25+D26+D27+D28+D29)</f>
        <v>193898723.66</v>
      </c>
      <c r="E21" s="24">
        <f t="shared" si="3"/>
        <v>34542161.859999999</v>
      </c>
      <c r="F21" s="24">
        <f t="shared" si="3"/>
        <v>228440885.51999998</v>
      </c>
      <c r="G21" s="24">
        <f t="shared" si="3"/>
        <v>171255744.03000003</v>
      </c>
      <c r="H21" s="24">
        <f t="shared" si="3"/>
        <v>171255744.03000003</v>
      </c>
      <c r="I21" s="24">
        <f t="shared" si="3"/>
        <v>-22642979.629999984</v>
      </c>
      <c r="J21" s="43" t="s">
        <v>43</v>
      </c>
    </row>
    <row r="22" spans="2:10" x14ac:dyDescent="0.2">
      <c r="B22" s="16"/>
      <c r="C22" s="17" t="s">
        <v>0</v>
      </c>
      <c r="D22" s="25">
        <v>11749912</v>
      </c>
      <c r="E22" s="25">
        <v>903457.7</v>
      </c>
      <c r="F22" s="25">
        <f t="shared" ref="F22:F29" si="4">D22+E22</f>
        <v>12653369.699999999</v>
      </c>
      <c r="G22" s="25">
        <v>11345637.42</v>
      </c>
      <c r="H22" s="25">
        <v>11345637.42</v>
      </c>
      <c r="I22" s="25">
        <f t="shared" ref="I22:I29" si="5">H22-D22</f>
        <v>-404274.58000000007</v>
      </c>
      <c r="J22" s="43" t="s">
        <v>34</v>
      </c>
    </row>
    <row r="23" spans="2:10" x14ac:dyDescent="0.2">
      <c r="B23" s="16"/>
      <c r="C23" s="17" t="s">
        <v>1</v>
      </c>
      <c r="D23" s="25">
        <v>0</v>
      </c>
      <c r="E23" s="25">
        <v>0</v>
      </c>
      <c r="F23" s="25">
        <f t="shared" si="4"/>
        <v>0</v>
      </c>
      <c r="G23" s="25">
        <v>0</v>
      </c>
      <c r="H23" s="25">
        <v>0</v>
      </c>
      <c r="I23" s="25">
        <f t="shared" si="5"/>
        <v>0</v>
      </c>
      <c r="J23" s="43" t="s">
        <v>44</v>
      </c>
    </row>
    <row r="24" spans="2:10" x14ac:dyDescent="0.2">
      <c r="B24" s="16"/>
      <c r="C24" s="17" t="s">
        <v>2</v>
      </c>
      <c r="D24" s="25">
        <v>0</v>
      </c>
      <c r="E24" s="25">
        <v>0</v>
      </c>
      <c r="F24" s="25">
        <f t="shared" si="4"/>
        <v>0</v>
      </c>
      <c r="G24" s="25">
        <v>0</v>
      </c>
      <c r="H24" s="25">
        <v>0</v>
      </c>
      <c r="I24" s="25">
        <f t="shared" si="5"/>
        <v>0</v>
      </c>
      <c r="J24" s="43" t="s">
        <v>35</v>
      </c>
    </row>
    <row r="25" spans="2:10" x14ac:dyDescent="0.2">
      <c r="B25" s="16"/>
      <c r="C25" s="17" t="s">
        <v>3</v>
      </c>
      <c r="D25" s="25">
        <v>8432456</v>
      </c>
      <c r="E25" s="25">
        <v>0</v>
      </c>
      <c r="F25" s="25">
        <f t="shared" si="4"/>
        <v>8432456</v>
      </c>
      <c r="G25" s="25">
        <v>3951888.29</v>
      </c>
      <c r="H25" s="25">
        <v>3951888.29</v>
      </c>
      <c r="I25" s="25">
        <f t="shared" si="5"/>
        <v>-4480567.71</v>
      </c>
      <c r="J25" s="43" t="s">
        <v>36</v>
      </c>
    </row>
    <row r="26" spans="2:10" x14ac:dyDescent="0.2">
      <c r="B26" s="16"/>
      <c r="C26" s="17" t="s">
        <v>28</v>
      </c>
      <c r="D26" s="25">
        <v>9000</v>
      </c>
      <c r="E26" s="25">
        <v>10902622</v>
      </c>
      <c r="F26" s="25">
        <f t="shared" si="4"/>
        <v>10911622</v>
      </c>
      <c r="G26" s="25">
        <v>8799710.8100000005</v>
      </c>
      <c r="H26" s="25">
        <v>8799710.8100000005</v>
      </c>
      <c r="I26" s="25">
        <f t="shared" si="5"/>
        <v>8790710.8100000005</v>
      </c>
      <c r="J26" s="43" t="s">
        <v>37</v>
      </c>
    </row>
    <row r="27" spans="2:10" x14ac:dyDescent="0.2">
      <c r="B27" s="16"/>
      <c r="C27" s="17" t="s">
        <v>29</v>
      </c>
      <c r="D27" s="25">
        <v>1078688</v>
      </c>
      <c r="E27" s="25">
        <v>2200000</v>
      </c>
      <c r="F27" s="25">
        <f t="shared" si="4"/>
        <v>3278688</v>
      </c>
      <c r="G27" s="25">
        <v>1749593.18</v>
      </c>
      <c r="H27" s="25">
        <v>1749593.18</v>
      </c>
      <c r="I27" s="25">
        <f t="shared" si="5"/>
        <v>670905.17999999993</v>
      </c>
      <c r="J27" s="43" t="s">
        <v>38</v>
      </c>
    </row>
    <row r="28" spans="2:10" ht="22.5" x14ac:dyDescent="0.2">
      <c r="B28" s="16"/>
      <c r="C28" s="17" t="s">
        <v>30</v>
      </c>
      <c r="D28" s="25">
        <v>172628667.66</v>
      </c>
      <c r="E28" s="25">
        <v>20536082.16</v>
      </c>
      <c r="F28" s="25">
        <f t="shared" si="4"/>
        <v>193164749.81999999</v>
      </c>
      <c r="G28" s="25">
        <v>145408914.33000001</v>
      </c>
      <c r="H28" s="25">
        <v>145408914.33000001</v>
      </c>
      <c r="I28" s="25">
        <f t="shared" si="5"/>
        <v>-27219753.329999983</v>
      </c>
      <c r="J28" s="43" t="s">
        <v>40</v>
      </c>
    </row>
    <row r="29" spans="2:10" ht="22.5" hidden="1" x14ac:dyDescent="0.2">
      <c r="B29" s="16"/>
      <c r="C29" s="17" t="s">
        <v>26</v>
      </c>
      <c r="D29" s="25">
        <v>0</v>
      </c>
      <c r="E29" s="25">
        <v>0</v>
      </c>
      <c r="F29" s="25">
        <f t="shared" si="4"/>
        <v>0</v>
      </c>
      <c r="G29" s="25">
        <v>0</v>
      </c>
      <c r="H29" s="25">
        <v>0</v>
      </c>
      <c r="I29" s="25">
        <f t="shared" si="5"/>
        <v>0</v>
      </c>
      <c r="J29" s="43" t="s">
        <v>41</v>
      </c>
    </row>
    <row r="30" spans="2:10" x14ac:dyDescent="0.2">
      <c r="B30" s="16"/>
      <c r="C30" s="17"/>
      <c r="D30" s="25"/>
      <c r="E30" s="25"/>
      <c r="F30" s="25"/>
      <c r="G30" s="25"/>
      <c r="H30" s="25"/>
      <c r="I30" s="25"/>
      <c r="J30" s="43" t="s">
        <v>43</v>
      </c>
    </row>
    <row r="31" spans="2:10" ht="41.25" customHeight="1" x14ac:dyDescent="0.2">
      <c r="B31" s="45" t="s">
        <v>45</v>
      </c>
      <c r="C31" s="46"/>
      <c r="D31" s="26">
        <f t="shared" ref="D31:I31" si="6">SUM(D32:D35)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43" t="s">
        <v>43</v>
      </c>
    </row>
    <row r="32" spans="2:10" x14ac:dyDescent="0.2">
      <c r="B32" s="16"/>
      <c r="C32" s="17" t="s">
        <v>1</v>
      </c>
      <c r="D32" s="25">
        <v>0</v>
      </c>
      <c r="E32" s="25">
        <v>0</v>
      </c>
      <c r="F32" s="25">
        <f>D32+E32</f>
        <v>0</v>
      </c>
      <c r="G32" s="25">
        <v>0</v>
      </c>
      <c r="H32" s="25">
        <v>0</v>
      </c>
      <c r="I32" s="25">
        <f>H32-D32</f>
        <v>0</v>
      </c>
      <c r="J32" s="43" t="s">
        <v>44</v>
      </c>
    </row>
    <row r="33" spans="2:10" hidden="1" x14ac:dyDescent="0.2">
      <c r="B33" s="16"/>
      <c r="C33" s="17" t="s">
        <v>31</v>
      </c>
      <c r="D33" s="25">
        <v>0</v>
      </c>
      <c r="E33" s="25">
        <v>0</v>
      </c>
      <c r="F33" s="25">
        <f>D33+E33</f>
        <v>0</v>
      </c>
      <c r="G33" s="25">
        <v>0</v>
      </c>
      <c r="H33" s="25">
        <v>0</v>
      </c>
      <c r="I33" s="25">
        <f t="shared" ref="I33:I35" si="7">H33-D33</f>
        <v>0</v>
      </c>
      <c r="J33" s="43" t="s">
        <v>37</v>
      </c>
    </row>
    <row r="34" spans="2:10" hidden="1" x14ac:dyDescent="0.2">
      <c r="B34" s="16"/>
      <c r="C34" s="17" t="s">
        <v>32</v>
      </c>
      <c r="D34" s="25">
        <v>0</v>
      </c>
      <c r="E34" s="25">
        <v>0</v>
      </c>
      <c r="F34" s="25">
        <f>D34+E34</f>
        <v>0</v>
      </c>
      <c r="G34" s="25">
        <v>0</v>
      </c>
      <c r="H34" s="25">
        <v>0</v>
      </c>
      <c r="I34" s="25">
        <f t="shared" si="7"/>
        <v>0</v>
      </c>
      <c r="J34" s="43" t="s">
        <v>39</v>
      </c>
    </row>
    <row r="35" spans="2:10" ht="22.5" x14ac:dyDescent="0.2">
      <c r="B35" s="16"/>
      <c r="C35" s="17" t="s">
        <v>26</v>
      </c>
      <c r="D35" s="25">
        <v>0</v>
      </c>
      <c r="E35" s="25">
        <v>0</v>
      </c>
      <c r="F35" s="25">
        <f>D35+E35</f>
        <v>0</v>
      </c>
      <c r="G35" s="25">
        <v>0</v>
      </c>
      <c r="H35" s="25">
        <v>0</v>
      </c>
      <c r="I35" s="25">
        <f t="shared" si="7"/>
        <v>0</v>
      </c>
      <c r="J35" s="43" t="s">
        <v>41</v>
      </c>
    </row>
    <row r="36" spans="2:10" x14ac:dyDescent="0.2">
      <c r="B36" s="16"/>
      <c r="C36" s="17"/>
      <c r="D36" s="25"/>
      <c r="E36" s="25"/>
      <c r="F36" s="25"/>
      <c r="G36" s="25"/>
      <c r="H36" s="25"/>
      <c r="I36" s="25"/>
      <c r="J36" s="43" t="s">
        <v>43</v>
      </c>
    </row>
    <row r="37" spans="2:10" x14ac:dyDescent="0.2">
      <c r="B37" s="40" t="s">
        <v>33</v>
      </c>
      <c r="C37" s="18"/>
      <c r="D37" s="26">
        <f t="shared" ref="D37:I37" si="8">SUM(D38)</f>
        <v>0</v>
      </c>
      <c r="E37" s="26">
        <f t="shared" si="8"/>
        <v>23594841.899999999</v>
      </c>
      <c r="F37" s="26">
        <f t="shared" si="8"/>
        <v>23594841.899999999</v>
      </c>
      <c r="G37" s="26">
        <f t="shared" si="8"/>
        <v>0</v>
      </c>
      <c r="H37" s="26">
        <f t="shared" si="8"/>
        <v>0</v>
      </c>
      <c r="I37" s="26">
        <f t="shared" si="8"/>
        <v>0</v>
      </c>
      <c r="J37" s="43" t="s">
        <v>43</v>
      </c>
    </row>
    <row r="38" spans="2:10" x14ac:dyDescent="0.2">
      <c r="B38" s="14"/>
      <c r="C38" s="17" t="s">
        <v>6</v>
      </c>
      <c r="D38" s="25">
        <v>0</v>
      </c>
      <c r="E38" s="25">
        <v>23594841.899999999</v>
      </c>
      <c r="F38" s="25">
        <f>D38+E38</f>
        <v>23594841.899999999</v>
      </c>
      <c r="G38" s="25">
        <v>0</v>
      </c>
      <c r="H38" s="25">
        <v>0</v>
      </c>
      <c r="I38" s="25">
        <f>H38-D38</f>
        <v>0</v>
      </c>
      <c r="J38" s="43" t="s">
        <v>42</v>
      </c>
    </row>
    <row r="39" spans="2:10" x14ac:dyDescent="0.2">
      <c r="B39" s="19"/>
      <c r="C39" s="20" t="s">
        <v>13</v>
      </c>
      <c r="D39" s="23">
        <f>SUM(D37+D31+D21)</f>
        <v>193898723.66</v>
      </c>
      <c r="E39" s="23">
        <f t="shared" ref="E39:I39" si="9">SUM(E37+E31+E21)</f>
        <v>58137003.759999998</v>
      </c>
      <c r="F39" s="23">
        <f t="shared" si="9"/>
        <v>252035727.41999999</v>
      </c>
      <c r="G39" s="23">
        <f t="shared" si="9"/>
        <v>171255744.03000003</v>
      </c>
      <c r="H39" s="23">
        <f t="shared" si="9"/>
        <v>171255744.03000003</v>
      </c>
      <c r="I39" s="12">
        <f t="shared" si="9"/>
        <v>-22642979.629999984</v>
      </c>
      <c r="J39" s="43" t="s">
        <v>43</v>
      </c>
    </row>
    <row r="40" spans="2:10" x14ac:dyDescent="0.2">
      <c r="B40" s="28"/>
      <c r="C40" s="29"/>
      <c r="D40" s="30"/>
      <c r="E40" s="30"/>
      <c r="F40" s="30"/>
      <c r="G40" s="31" t="s">
        <v>21</v>
      </c>
      <c r="H40" s="32"/>
      <c r="I40" s="27"/>
      <c r="J40" s="43" t="s">
        <v>43</v>
      </c>
    </row>
    <row r="42" spans="2:10" x14ac:dyDescent="0.2">
      <c r="C42" s="2" t="s">
        <v>47</v>
      </c>
      <c r="D42" s="44"/>
    </row>
    <row r="43" spans="2:10" x14ac:dyDescent="0.2">
      <c r="D43" s="41"/>
    </row>
    <row r="45" spans="2:10" ht="30.75" customHeight="1" x14ac:dyDescent="0.2">
      <c r="D45" s="41"/>
      <c r="E45" s="41"/>
      <c r="F45" s="41"/>
      <c r="G45" s="41"/>
      <c r="H45" s="41"/>
      <c r="I45" s="41"/>
      <c r="J45" s="41"/>
    </row>
  </sheetData>
  <mergeCells count="8">
    <mergeCell ref="B31:C31"/>
    <mergeCell ref="B1:I1"/>
    <mergeCell ref="B2:C4"/>
    <mergeCell ref="D2:H2"/>
    <mergeCell ref="I2:I3"/>
    <mergeCell ref="B18:C20"/>
    <mergeCell ref="D18:H18"/>
    <mergeCell ref="I18:I19"/>
  </mergeCells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2020-11-18T16:13:46Z</cp:lastPrinted>
  <dcterms:created xsi:type="dcterms:W3CDTF">2012-12-11T20:48:19Z</dcterms:created>
  <dcterms:modified xsi:type="dcterms:W3CDTF">2020-11-27T17:16:16Z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